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gpgab01\Público\TP - 2017 - 02 - Sinalização Turistica\Publicação Novo\Anexo 04 - Orçamento, Cronograma e BDI em branco\"/>
    </mc:Choice>
  </mc:AlternateContent>
  <bookViews>
    <workbookView xWindow="0" yWindow="0" windowWidth="21600" windowHeight="9645" tabRatio="606"/>
  </bookViews>
  <sheets>
    <sheet name="Orçamento" sheetId="1" r:id="rId1"/>
    <sheet name="Cronograma" sheetId="2" r:id="rId2"/>
  </sheets>
  <definedNames>
    <definedName name="_xlnm.Print_Area" localSheetId="0">Orçamento!$A$1:$M$46</definedName>
    <definedName name="hmkghk" localSheetId="0">Orçamento!$A$1:$M$46</definedName>
    <definedName name="Print_Area_0" localSheetId="0">Orçamento!$A$1:$M$46</definedName>
    <definedName name="Print_Area_0_0" localSheetId="0">Orçamento!$A$1:$M$46</definedName>
    <definedName name="Print_Area_0_0_0" localSheetId="0">Orçamento!$A$1:$M$46</definedName>
    <definedName name="Print_Area_0_0_0_0" localSheetId="0">Orçamento!$A$1:$M$46</definedName>
    <definedName name="Print_Area_0_0_0_0_0" localSheetId="0">Orçamento!$A$1:$M$46</definedName>
    <definedName name="shshdfhdhd" localSheetId="0">Orçamento!$A$1:$M$46</definedName>
  </definedNames>
  <calcPr calcId="162913" iterateDelta="1E-4"/>
  <fileRecoveryPr repairLoad="1"/>
</workbook>
</file>

<file path=xl/calcChain.xml><?xml version="1.0" encoding="utf-8"?>
<calcChain xmlns="http://schemas.openxmlformats.org/spreadsheetml/2006/main">
  <c r="K37" i="1" l="1"/>
  <c r="L37" i="1" s="1"/>
  <c r="C16" i="2" s="1"/>
  <c r="I37" i="1"/>
  <c r="H37" i="1"/>
  <c r="F37" i="1"/>
  <c r="J37" i="1" s="1"/>
  <c r="E37" i="1"/>
  <c r="K35" i="1"/>
  <c r="L35" i="1" s="1"/>
  <c r="C12" i="2" s="1"/>
  <c r="J35" i="1"/>
  <c r="H35" i="1"/>
  <c r="F35" i="1"/>
  <c r="E35" i="1"/>
  <c r="I35" i="1" s="1"/>
  <c r="K34" i="1"/>
  <c r="L34" i="1" s="1"/>
  <c r="C20" i="2" s="1"/>
  <c r="J34" i="1"/>
  <c r="I34" i="1"/>
  <c r="H34" i="1"/>
  <c r="F34" i="1"/>
  <c r="E34" i="1"/>
  <c r="L33" i="1"/>
  <c r="C18" i="2" s="1"/>
  <c r="K33" i="1"/>
  <c r="J33" i="1"/>
  <c r="I33" i="1"/>
  <c r="H33" i="1"/>
  <c r="F33" i="1"/>
  <c r="E33" i="1"/>
  <c r="K32" i="1"/>
  <c r="L32" i="1" s="1"/>
  <c r="C14" i="2" s="1"/>
  <c r="I32" i="1"/>
  <c r="H32" i="1"/>
  <c r="F32" i="1"/>
  <c r="J32" i="1" s="1"/>
  <c r="E32" i="1"/>
  <c r="K31" i="1"/>
  <c r="L31" i="1" s="1"/>
  <c r="C10" i="2" s="1"/>
  <c r="J31" i="1"/>
  <c r="H31" i="1"/>
  <c r="F31" i="1"/>
  <c r="E31" i="1"/>
  <c r="I31" i="1" s="1"/>
  <c r="K30" i="1"/>
  <c r="L30" i="1" s="1"/>
  <c r="J30" i="1"/>
  <c r="I30" i="1"/>
  <c r="H30" i="1"/>
  <c r="F30" i="1"/>
  <c r="E30" i="1"/>
  <c r="L29" i="1"/>
  <c r="C8" i="2" s="1"/>
  <c r="K29" i="1"/>
  <c r="J29" i="1"/>
  <c r="I29" i="1"/>
  <c r="H29" i="1"/>
  <c r="F29" i="1"/>
  <c r="E29" i="1"/>
  <c r="K27" i="1"/>
  <c r="L27" i="1" s="1"/>
  <c r="I27" i="1"/>
  <c r="H27" i="1"/>
  <c r="F27" i="1"/>
  <c r="J27" i="1" s="1"/>
  <c r="E27" i="1"/>
  <c r="K25" i="1"/>
  <c r="L25" i="1" s="1"/>
  <c r="J25" i="1"/>
  <c r="H25" i="1"/>
  <c r="F25" i="1"/>
  <c r="E25" i="1"/>
  <c r="I25" i="1" s="1"/>
  <c r="K24" i="1"/>
  <c r="L24" i="1" s="1"/>
  <c r="J24" i="1"/>
  <c r="I24" i="1"/>
  <c r="H24" i="1"/>
  <c r="F24" i="1"/>
  <c r="E24" i="1"/>
  <c r="L23" i="1"/>
  <c r="K23" i="1"/>
  <c r="J23" i="1"/>
  <c r="I23" i="1"/>
  <c r="H23" i="1"/>
  <c r="F23" i="1"/>
  <c r="E23" i="1"/>
  <c r="K22" i="1"/>
  <c r="L22" i="1" s="1"/>
  <c r="I22" i="1"/>
  <c r="H22" i="1"/>
  <c r="F22" i="1"/>
  <c r="J22" i="1" s="1"/>
  <c r="E22" i="1"/>
  <c r="K21" i="1"/>
  <c r="L21" i="1" s="1"/>
  <c r="J21" i="1"/>
  <c r="H21" i="1"/>
  <c r="F21" i="1"/>
  <c r="E21" i="1"/>
  <c r="I21" i="1" s="1"/>
  <c r="K20" i="1"/>
  <c r="L20" i="1" s="1"/>
  <c r="J20" i="1"/>
  <c r="I20" i="1"/>
  <c r="H20" i="1"/>
  <c r="F20" i="1"/>
  <c r="E20" i="1"/>
  <c r="L19" i="1"/>
  <c r="K19" i="1"/>
  <c r="J19" i="1"/>
  <c r="I19" i="1"/>
  <c r="H19" i="1"/>
  <c r="F19" i="1"/>
  <c r="E19" i="1"/>
  <c r="K18" i="1"/>
  <c r="L18" i="1" s="1"/>
  <c r="I18" i="1"/>
  <c r="H18" i="1"/>
  <c r="F18" i="1"/>
  <c r="J18" i="1" s="1"/>
  <c r="E18" i="1"/>
  <c r="K17" i="1"/>
  <c r="L17" i="1" s="1"/>
  <c r="J17" i="1"/>
  <c r="I17" i="1"/>
  <c r="H17" i="1"/>
  <c r="K15" i="1"/>
  <c r="L15" i="1" s="1"/>
  <c r="J15" i="1"/>
  <c r="I15" i="1"/>
  <c r="H15" i="1"/>
  <c r="H38" i="1" s="1"/>
  <c r="D8" i="2" l="1"/>
  <c r="F8" i="2"/>
  <c r="H8" i="2"/>
  <c r="F14" i="2"/>
  <c r="J14" i="2" s="1"/>
  <c r="D14" i="2"/>
  <c r="H14" i="2"/>
  <c r="H20" i="2"/>
  <c r="D20" i="2"/>
  <c r="F20" i="2"/>
  <c r="L38" i="1"/>
  <c r="C6" i="2"/>
  <c r="H12" i="2"/>
  <c r="D12" i="2"/>
  <c r="F12" i="2"/>
  <c r="H10" i="2"/>
  <c r="F10" i="2"/>
  <c r="D10" i="2"/>
  <c r="H18" i="2"/>
  <c r="D18" i="2"/>
  <c r="J18" i="2" s="1"/>
  <c r="F18" i="2"/>
  <c r="D16" i="2"/>
  <c r="F16" i="2"/>
  <c r="H16" i="2"/>
  <c r="J20" i="2" l="1"/>
  <c r="F6" i="2"/>
  <c r="F22" i="2" s="1"/>
  <c r="D6" i="2"/>
  <c r="H6" i="2"/>
  <c r="H22" i="2" s="1"/>
  <c r="J12" i="2"/>
  <c r="J16" i="2"/>
  <c r="J10" i="2"/>
  <c r="J8" i="2"/>
  <c r="J6" i="2" l="1"/>
  <c r="J22" i="2" s="1"/>
  <c r="D22" i="2"/>
  <c r="D23" i="2" s="1"/>
  <c r="F23" i="2" s="1"/>
  <c r="H23" i="2" s="1"/>
</calcChain>
</file>

<file path=xl/sharedStrings.xml><?xml version="1.0" encoding="utf-8"?>
<sst xmlns="http://schemas.openxmlformats.org/spreadsheetml/2006/main" count="98" uniqueCount="69">
  <si>
    <t>Prefeitura Municipal de Pelotas/RS</t>
  </si>
  <si>
    <t>BDI</t>
  </si>
  <si>
    <t>FORNECIMENTO DE MATERIAIS E SERVIÇOS DE SINALIZAÇÃO TURÍSTICA</t>
  </si>
  <si>
    <t>DATA BASE ; MARÇO 2017 – COM DESONERAÇÃO</t>
  </si>
  <si>
    <t>ITEM</t>
  </si>
  <si>
    <t>DESCRIÇÃO DO OBJETO</t>
  </si>
  <si>
    <t>UNID.</t>
  </si>
  <si>
    <t>QUANT.</t>
  </si>
  <si>
    <t>CUSTO</t>
  </si>
  <si>
    <t>TOTAL</t>
  </si>
  <si>
    <t>PREÇO COM BDI</t>
  </si>
  <si>
    <t>%</t>
  </si>
  <si>
    <t>M. O.</t>
  </si>
  <si>
    <t>MAT.</t>
  </si>
  <si>
    <t>UNIT.</t>
  </si>
  <si>
    <t>SERVIÇOS INICIAIS</t>
  </si>
  <si>
    <t>Fornecimento e implantação de Placa de obra conforme padrão CAIXA, 2,00m x 1,25m, com 2 suporte de madeira de 3,00m, conforme Memorial Descritivo</t>
  </si>
  <si>
    <t>m²</t>
  </si>
  <si>
    <t>SINALIZAÇÃO VIÁRIA VERTICAL</t>
  </si>
  <si>
    <t>Fornecimento e implantação de Placa 2,50m x 1,20m em alumínio, 2,00mm, refletiva, a ser implantada em Semi-pórtico, conforme Memorial Descritivo</t>
  </si>
  <si>
    <t>unid.</t>
  </si>
  <si>
    <t>Fornecimento e implantação de Placa 2,50m x 1,20m em chapa de aço galvanizado #18, refletiva, a ser implantada em Suporte duplo, conforme Memorial Descritivo</t>
  </si>
  <si>
    <t>Fornecimento e implantação de Placa 2,50m x 1,00m em alumínio, 2,00mm, refletiva, a ser implantada em Semi-pórtico, conforme Memorial Descritivo</t>
  </si>
  <si>
    <t>Fornecimento e implantação de Placa 2,00m x 1,20m em alumínio, 2,00mm, refletiva, a ser implantada em Semi-pórtico, conforme Memorial Descritivo</t>
  </si>
  <si>
    <t>Fornecimento e implantação de Placa 2,00m x 1,00m em alumínio, 2,00mm, refletiva, a ser implantada em Semi-pórtico, conforme Memorial Descritivo</t>
  </si>
  <si>
    <t>Fornecimento e implantação de Placa 2,00m x 1,00m em chapa de aço galvanizado #18, refletiva, a ser implantada em Suporte duplo, conforme Memorial Descritivo</t>
  </si>
  <si>
    <t>Fornecimento e implantação de Placa 2,00m x 0,50m em chapa de aço galvanizado #18, refletiva, a ser implantada em Suporte duplo, conforme Memorial Descritivo</t>
  </si>
  <si>
    <t>Fornecimento e implantação de Placa 2,00m x 0,50m em chapa de alumínio refletiva, a ser implantada em Semi Portico, conforme Memorial Descritivo</t>
  </si>
  <si>
    <t>Fornecimento e implantação de Placa 1,00m x 1,00m em chapa de aço galvanizado #18, refletiva, a ser implantada em Suporte simples, conforme Memorial Descritivo</t>
  </si>
  <si>
    <t>SINALIZAÇÃO DE PEDESTRE</t>
  </si>
  <si>
    <t>Fornecimento e implantação de Placa interpretativa de mirante 1,25m x 0,70m em chapa de alumínio 3mm, a ser implantada em Suporte de aço galvanizado (Cadeirantes), conforme esoecificado em Memorial Descritivo</t>
  </si>
  <si>
    <t>Fornecimento de Semi-pórtico Tipo I, executado com chapa 1010/1020 com espessura de 4,75 mm medindo na base 181 mm e no topo 123 mm. Em seu topo é previsto um dispositivo para fixação do braço. O braço possui diâmetro na ponta de 76 mm, na base 123 mm e espessura de 4,75 mm com projeção de 5500 mm. a base do braço é dotada de flange para a sua fixação à coluna. Conforme Memorial Descritivo</t>
  </si>
  <si>
    <t>Fornecimento de Suporte de aço galvanizado de 3,50m x 2 ½'' 2,65mm, conforme Memorial Descritivo</t>
  </si>
  <si>
    <t>Escavação manual de valas em terra compacta , prof. de 0m &lt; H &lt;= 1m para colocação de Suportes e Semi-pórticos, conforme Memorial Descritivo</t>
  </si>
  <si>
    <t>m³</t>
  </si>
  <si>
    <t>Lançamento/aplicação manual de concreto em fundações + concreto FCK 20 MPA</t>
  </si>
  <si>
    <t>Reconstituição de calçamento, conforme Memorial Descritivo</t>
  </si>
  <si>
    <t>Limpeza de piso cimentado, conforme Memorial Descritivo</t>
  </si>
  <si>
    <t>Utilização de caminhão munck</t>
  </si>
  <si>
    <t>h</t>
  </si>
  <si>
    <t>RETIRADA DAS PLACAS EXISTENTES</t>
  </si>
  <si>
    <t>Retirada de placas existentes no município, conforme Memorial Descritivo</t>
  </si>
  <si>
    <t>TOTAL DO ITEM</t>
  </si>
  <si>
    <t>CRONOGRAMA FÍSICO-FINANCEIRO</t>
  </si>
  <si>
    <t>SINALIZAÇÃO TURÍSTICA</t>
  </si>
  <si>
    <t>DISCRIMINAÇÃO</t>
  </si>
  <si>
    <t>TOTAL ITEM (R$)</t>
  </si>
  <si>
    <t>PERíODO (TRIMESTRAL)</t>
  </si>
  <si>
    <t>MÊS (1)</t>
  </si>
  <si>
    <t>MÊS (2)</t>
  </si>
  <si>
    <t>MÊS (3)</t>
  </si>
  <si>
    <t>R$</t>
  </si>
  <si>
    <t>1.0</t>
  </si>
  <si>
    <t>Confecção de placas em chapas de alumínio 2,00mm e aço galvanizado #18, refletivas, e implantação</t>
  </si>
  <si>
    <t>2.0</t>
  </si>
  <si>
    <t>Confecção de suportes em aço galvanizado de 3,50m x 2'' 2,65mm e de semi-pórticos Tipo I e implantação</t>
  </si>
  <si>
    <t>3.0</t>
  </si>
  <si>
    <t>Escavação manual para colocação de suportes e semi-pórticos</t>
  </si>
  <si>
    <t>4.0</t>
  </si>
  <si>
    <t>Utilização de caminhão munck para instalação dos semi-pórticos</t>
  </si>
  <si>
    <t>5.0</t>
  </si>
  <si>
    <t>6.0</t>
  </si>
  <si>
    <t>Remoção de placas de sinalização turística e suportes existentes</t>
  </si>
  <si>
    <t>7.0</t>
  </si>
  <si>
    <t>Reconstituição do calçamento</t>
  </si>
  <si>
    <t>8.0</t>
  </si>
  <si>
    <t>Limpeza</t>
  </si>
  <si>
    <t>TOTAL DO MÊS (SIMPLES)</t>
  </si>
  <si>
    <t>TOTAL DO MÊS (ACUMULADO)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</si>
</sst>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\-_-;_-@_-"/>
    <numFmt numFmtId="165" formatCode="_-* #,##0.00_-;\-* #,##0.00_-;_-* \-??_-;_-@_-"/>
    <numFmt numFmtId="166" formatCode="[$R$-416]\ #,##0.00;[Red]\-[$R$-416]\ #,##0.00"/>
  </numFmts>
  <fonts count="14" x14ac:knownFonts="1">
    <font>
      <sz val="11"/>
      <color rgb="FF000000"/>
      <name val="Calibri"/>
      <family val="2"/>
      <charset val="1"/>
    </font>
    <font>
      <b/>
      <sz val="18"/>
      <name val="Arial Unicode MS"/>
      <family val="2"/>
      <charset val="1"/>
    </font>
    <font>
      <sz val="22"/>
      <color rgb="FF333333"/>
      <name val="Times New Roman"/>
      <family val="1"/>
      <charset val="1"/>
    </font>
    <font>
      <b/>
      <sz val="26"/>
      <color rgb="FF333333"/>
      <name val="Times New Roman"/>
      <family val="1"/>
      <charset val="1"/>
    </font>
    <font>
      <b/>
      <sz val="24"/>
      <color rgb="FF333333"/>
      <name val="Times New Roman"/>
      <family val="1"/>
      <charset val="1"/>
    </font>
    <font>
      <b/>
      <sz val="22"/>
      <color rgb="FF333333"/>
      <name val="Times New Roman"/>
      <family val="1"/>
      <charset val="1"/>
    </font>
    <font>
      <b/>
      <sz val="20"/>
      <color rgb="FF333333"/>
      <name val="Times New Roman"/>
      <family val="1"/>
      <charset val="1"/>
    </font>
    <font>
      <sz val="16"/>
      <color rgb="FF333333"/>
      <name val="Times New Roman"/>
      <family val="1"/>
      <charset val="1"/>
    </font>
    <font>
      <sz val="20"/>
      <color rgb="FF333333"/>
      <name val="Times New Roman"/>
      <family val="1"/>
      <charset val="1"/>
    </font>
    <font>
      <sz val="20"/>
      <name val="Times New Roman"/>
      <family val="1"/>
      <charset val="1"/>
    </font>
    <font>
      <b/>
      <sz val="10"/>
      <color rgb="FF333333"/>
      <name val="Arial"/>
      <family val="2"/>
      <charset val="1"/>
    </font>
    <font>
      <b/>
      <sz val="10"/>
      <name val="Arial"/>
      <family val="2"/>
      <charset val="1"/>
    </font>
    <font>
      <sz val="10"/>
      <color rgb="FF333333"/>
      <name val="Arial"/>
      <family val="2"/>
      <charset val="1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2CC"/>
        <bgColor rgb="FFEEEEEE"/>
      </patternFill>
    </fill>
    <fill>
      <patternFill patternType="solid">
        <fgColor rgb="FFED7D31"/>
        <bgColor rgb="FFFF8080"/>
      </patternFill>
    </fill>
    <fill>
      <patternFill patternType="solid">
        <fgColor rgb="FFEEEEEE"/>
        <bgColor rgb="FFFFF2CC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165" fontId="13" fillId="0" borderId="0"/>
    <xf numFmtId="9" fontId="13" fillId="0" borderId="0"/>
    <xf numFmtId="0" fontId="13" fillId="2" borderId="0"/>
  </cellStyleXfs>
  <cellXfs count="123">
    <xf numFmtId="0" fontId="0" fillId="0" borderId="0" xfId="0"/>
    <xf numFmtId="0" fontId="10" fillId="0" borderId="12" xfId="0" applyFont="1" applyBorder="1" applyAlignment="1">
      <alignment horizontal="center" vertical="center"/>
    </xf>
    <xf numFmtId="0" fontId="11" fillId="3" borderId="12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/>
    </xf>
    <xf numFmtId="0" fontId="6" fillId="3" borderId="12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3" borderId="5" xfId="3" applyFont="1" applyFill="1" applyBorder="1" applyAlignment="1" applyProtection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" fillId="3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10" fontId="5" fillId="0" borderId="4" xfId="0" applyNumberFormat="1" applyFont="1" applyBorder="1" applyAlignment="1">
      <alignment horizontal="center" vertical="center"/>
    </xf>
    <xf numFmtId="0" fontId="6" fillId="3" borderId="10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7" fillId="0" borderId="0" xfId="0" applyFont="1" applyBorder="1"/>
    <xf numFmtId="0" fontId="7" fillId="0" borderId="0" xfId="0" applyFont="1"/>
    <xf numFmtId="0" fontId="8" fillId="0" borderId="9" xfId="0" applyFont="1" applyBorder="1" applyAlignment="1">
      <alignment horizontal="center" vertical="center"/>
    </xf>
    <xf numFmtId="0" fontId="8" fillId="0" borderId="13" xfId="0" applyFont="1" applyBorder="1" applyAlignment="1">
      <alignment horizontal="justify" vertical="center" wrapText="1"/>
    </xf>
    <xf numFmtId="164" fontId="9" fillId="0" borderId="9" xfId="0" applyNumberFormat="1" applyFont="1" applyBorder="1" applyAlignment="1">
      <alignment horizontal="left" vertical="center"/>
    </xf>
    <xf numFmtId="165" fontId="8" fillId="0" borderId="3" xfId="0" applyNumberFormat="1" applyFont="1" applyBorder="1" applyAlignment="1">
      <alignment vertical="center"/>
    </xf>
    <xf numFmtId="165" fontId="8" fillId="0" borderId="4" xfId="0" applyNumberFormat="1" applyFont="1" applyBorder="1" applyAlignment="1">
      <alignment vertical="center"/>
    </xf>
    <xf numFmtId="165" fontId="8" fillId="0" borderId="6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165" fontId="8" fillId="0" borderId="9" xfId="0" applyNumberFormat="1" applyFont="1" applyBorder="1" applyAlignment="1">
      <alignment vertical="center"/>
    </xf>
    <xf numFmtId="165" fontId="8" fillId="0" borderId="15" xfId="0" applyNumberFormat="1" applyFont="1" applyBorder="1" applyAlignment="1">
      <alignment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justify" vertical="center" wrapText="1"/>
    </xf>
    <xf numFmtId="164" fontId="9" fillId="4" borderId="8" xfId="0" applyNumberFormat="1" applyFont="1" applyFill="1" applyBorder="1" applyAlignment="1">
      <alignment vertical="center"/>
    </xf>
    <xf numFmtId="165" fontId="8" fillId="4" borderId="17" xfId="0" applyNumberFormat="1" applyFont="1" applyFill="1" applyBorder="1" applyAlignment="1">
      <alignment vertical="center"/>
    </xf>
    <xf numFmtId="165" fontId="8" fillId="4" borderId="18" xfId="0" applyNumberFormat="1" applyFont="1" applyFill="1" applyBorder="1" applyAlignment="1">
      <alignment vertical="center"/>
    </xf>
    <xf numFmtId="165" fontId="8" fillId="4" borderId="19" xfId="0" applyNumberFormat="1" applyFont="1" applyFill="1" applyBorder="1" applyAlignment="1">
      <alignment vertical="center"/>
    </xf>
    <xf numFmtId="165" fontId="8" fillId="4" borderId="6" xfId="0" applyNumberFormat="1" applyFont="1" applyFill="1" applyBorder="1" applyAlignment="1">
      <alignment vertical="center"/>
    </xf>
    <xf numFmtId="165" fontId="8" fillId="4" borderId="20" xfId="1" applyFont="1" applyFill="1" applyBorder="1" applyAlignment="1" applyProtection="1">
      <alignment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justify" vertical="center" wrapText="1"/>
    </xf>
    <xf numFmtId="164" fontId="9" fillId="0" borderId="21" xfId="0" applyNumberFormat="1" applyFont="1" applyBorder="1" applyAlignment="1">
      <alignment vertical="center"/>
    </xf>
    <xf numFmtId="165" fontId="8" fillId="0" borderId="23" xfId="0" applyNumberFormat="1" applyFont="1" applyBorder="1" applyAlignment="1">
      <alignment vertical="center"/>
    </xf>
    <xf numFmtId="165" fontId="8" fillId="0" borderId="24" xfId="0" applyNumberFormat="1" applyFont="1" applyBorder="1" applyAlignment="1">
      <alignment vertical="center"/>
    </xf>
    <xf numFmtId="165" fontId="8" fillId="0" borderId="25" xfId="1" applyFont="1" applyBorder="1" applyAlignment="1" applyProtection="1">
      <alignment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justify" vertical="center" wrapText="1"/>
    </xf>
    <xf numFmtId="164" fontId="9" fillId="4" borderId="21" xfId="0" applyNumberFormat="1" applyFont="1" applyFill="1" applyBorder="1" applyAlignment="1">
      <alignment vertical="center"/>
    </xf>
    <xf numFmtId="165" fontId="8" fillId="4" borderId="23" xfId="0" applyNumberFormat="1" applyFont="1" applyFill="1" applyBorder="1" applyAlignment="1">
      <alignment vertical="center"/>
    </xf>
    <xf numFmtId="165" fontId="8" fillId="4" borderId="24" xfId="0" applyNumberFormat="1" applyFont="1" applyFill="1" applyBorder="1" applyAlignment="1">
      <alignment vertical="center"/>
    </xf>
    <xf numFmtId="165" fontId="8" fillId="4" borderId="25" xfId="1" applyFont="1" applyFill="1" applyBorder="1" applyAlignment="1" applyProtection="1">
      <alignment vertical="center"/>
    </xf>
    <xf numFmtId="164" fontId="9" fillId="4" borderId="21" xfId="0" applyNumberFormat="1" applyFont="1" applyFill="1" applyBorder="1" applyAlignment="1">
      <alignment horizontal="center" vertical="center"/>
    </xf>
    <xf numFmtId="165" fontId="8" fillId="0" borderId="25" xfId="0" applyNumberFormat="1" applyFont="1" applyBorder="1" applyAlignment="1">
      <alignment vertical="center"/>
    </xf>
    <xf numFmtId="165" fontId="8" fillId="4" borderId="25" xfId="0" applyNumberFormat="1" applyFont="1" applyFill="1" applyBorder="1" applyAlignment="1">
      <alignment vertical="center"/>
    </xf>
    <xf numFmtId="0" fontId="8" fillId="0" borderId="26" xfId="0" applyFont="1" applyBorder="1" applyAlignment="1">
      <alignment horizontal="justify" vertical="center" wrapText="1"/>
    </xf>
    <xf numFmtId="0" fontId="8" fillId="0" borderId="27" xfId="0" applyFont="1" applyBorder="1" applyAlignment="1">
      <alignment horizontal="center" vertical="center"/>
    </xf>
    <xf numFmtId="164" fontId="9" fillId="0" borderId="27" xfId="0" applyNumberFormat="1" applyFont="1" applyBorder="1" applyAlignment="1">
      <alignment vertical="center"/>
    </xf>
    <xf numFmtId="165" fontId="8" fillId="0" borderId="10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vertical="center"/>
    </xf>
    <xf numFmtId="165" fontId="8" fillId="0" borderId="11" xfId="0" applyNumberFormat="1" applyFont="1" applyBorder="1" applyAlignment="1">
      <alignment vertical="center"/>
    </xf>
    <xf numFmtId="165" fontId="8" fillId="0" borderId="28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16" xfId="0" applyFont="1" applyBorder="1" applyAlignment="1">
      <alignment horizontal="justify" vertical="center" wrapText="1"/>
    </xf>
    <xf numFmtId="164" fontId="8" fillId="0" borderId="8" xfId="0" applyNumberFormat="1" applyFont="1" applyBorder="1" applyAlignment="1">
      <alignment vertical="center"/>
    </xf>
    <xf numFmtId="165" fontId="8" fillId="0" borderId="17" xfId="0" applyNumberFormat="1" applyFont="1" applyBorder="1" applyAlignment="1">
      <alignment vertical="center"/>
    </xf>
    <xf numFmtId="165" fontId="8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5" fontId="8" fillId="0" borderId="8" xfId="0" applyNumberFormat="1" applyFont="1" applyBorder="1" applyAlignment="1">
      <alignment vertical="center"/>
    </xf>
    <xf numFmtId="165" fontId="8" fillId="0" borderId="20" xfId="0" applyNumberFormat="1" applyFont="1" applyBorder="1" applyAlignment="1">
      <alignment vertical="center"/>
    </xf>
    <xf numFmtId="164" fontId="8" fillId="0" borderId="21" xfId="0" applyNumberFormat="1" applyFont="1" applyBorder="1" applyAlignment="1">
      <alignment vertical="center"/>
    </xf>
    <xf numFmtId="165" fontId="8" fillId="0" borderId="21" xfId="0" applyNumberFormat="1" applyFont="1" applyBorder="1" applyAlignment="1">
      <alignment vertical="center"/>
    </xf>
    <xf numFmtId="164" fontId="8" fillId="0" borderId="27" xfId="0" applyNumberFormat="1" applyFont="1" applyBorder="1" applyAlignment="1">
      <alignment vertical="center"/>
    </xf>
    <xf numFmtId="165" fontId="8" fillId="0" borderId="27" xfId="0" applyNumberFormat="1" applyFont="1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justify" vertical="center" wrapText="1"/>
    </xf>
    <xf numFmtId="164" fontId="8" fillId="0" borderId="29" xfId="0" applyNumberFormat="1" applyFont="1" applyBorder="1" applyAlignment="1">
      <alignment vertical="center"/>
    </xf>
    <xf numFmtId="165" fontId="8" fillId="0" borderId="31" xfId="0" applyNumberFormat="1" applyFont="1" applyBorder="1" applyAlignment="1">
      <alignment vertical="center"/>
    </xf>
    <xf numFmtId="0" fontId="8" fillId="0" borderId="32" xfId="0" applyFont="1" applyBorder="1" applyAlignment="1">
      <alignment horizontal="center"/>
    </xf>
    <xf numFmtId="0" fontId="6" fillId="0" borderId="33" xfId="0" applyFont="1" applyBorder="1" applyAlignment="1">
      <alignment vertical="center" wrapText="1"/>
    </xf>
    <xf numFmtId="165" fontId="6" fillId="0" borderId="12" xfId="0" applyNumberFormat="1" applyFont="1" applyBorder="1"/>
    <xf numFmtId="165" fontId="6" fillId="0" borderId="12" xfId="0" applyNumberFormat="1" applyFont="1" applyBorder="1" applyAlignment="1">
      <alignment vertical="center"/>
    </xf>
    <xf numFmtId="165" fontId="6" fillId="0" borderId="34" xfId="0" applyNumberFormat="1" applyFont="1" applyBorder="1"/>
    <xf numFmtId="0" fontId="10" fillId="0" borderId="5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4" fontId="12" fillId="0" borderId="37" xfId="0" applyNumberFormat="1" applyFont="1" applyBorder="1" applyAlignment="1">
      <alignment vertical="center"/>
    </xf>
    <xf numFmtId="10" fontId="12" fillId="0" borderId="38" xfId="2" applyNumberFormat="1" applyFont="1" applyBorder="1" applyAlignment="1" applyProtection="1">
      <alignment horizontal="center" vertical="center"/>
    </xf>
    <xf numFmtId="4" fontId="12" fillId="0" borderId="22" xfId="0" applyNumberFormat="1" applyFont="1" applyBorder="1" applyAlignment="1">
      <alignment vertical="center"/>
    </xf>
    <xf numFmtId="4" fontId="12" fillId="0" borderId="25" xfId="0" applyNumberFormat="1" applyFont="1" applyBorder="1" applyAlignment="1">
      <alignment vertical="center"/>
    </xf>
    <xf numFmtId="4" fontId="12" fillId="0" borderId="25" xfId="0" applyNumberFormat="1" applyFont="1" applyBorder="1" applyAlignment="1">
      <alignment horizontal="center" vertical="center"/>
    </xf>
    <xf numFmtId="4" fontId="12" fillId="0" borderId="23" xfId="0" applyNumberFormat="1" applyFont="1" applyBorder="1" applyAlignment="1">
      <alignment vertical="center"/>
    </xf>
    <xf numFmtId="10" fontId="12" fillId="0" borderId="24" xfId="2" applyNumberFormat="1" applyFont="1" applyBorder="1" applyAlignment="1" applyProtection="1">
      <alignment horizontal="center" vertical="center"/>
    </xf>
    <xf numFmtId="4" fontId="12" fillId="0" borderId="23" xfId="1" applyNumberFormat="1" applyFont="1" applyBorder="1" applyAlignment="1" applyProtection="1">
      <alignment vertical="center"/>
    </xf>
    <xf numFmtId="10" fontId="12" fillId="0" borderId="24" xfId="0" applyNumberFormat="1" applyFont="1" applyBorder="1" applyAlignment="1">
      <alignment horizontal="center" vertical="center"/>
    </xf>
    <xf numFmtId="10" fontId="12" fillId="0" borderId="25" xfId="0" applyNumberFormat="1" applyFont="1" applyBorder="1" applyAlignment="1">
      <alignment horizontal="center" vertical="center"/>
    </xf>
    <xf numFmtId="4" fontId="12" fillId="0" borderId="17" xfId="0" applyNumberFormat="1" applyFont="1" applyBorder="1" applyAlignment="1">
      <alignment vertical="center"/>
    </xf>
    <xf numFmtId="10" fontId="12" fillId="0" borderId="19" xfId="2" applyNumberFormat="1" applyFont="1" applyBorder="1" applyAlignment="1" applyProtection="1">
      <alignment horizontal="center" vertical="center"/>
    </xf>
    <xf numFmtId="4" fontId="12" fillId="0" borderId="39" xfId="0" applyNumberFormat="1" applyFont="1" applyBorder="1" applyAlignment="1">
      <alignment vertical="center"/>
    </xf>
    <xf numFmtId="4" fontId="12" fillId="0" borderId="40" xfId="0" applyNumberFormat="1" applyFont="1" applyBorder="1" applyAlignment="1">
      <alignment vertical="center"/>
    </xf>
    <xf numFmtId="4" fontId="12" fillId="0" borderId="40" xfId="0" applyNumberFormat="1" applyFont="1" applyBorder="1" applyAlignment="1">
      <alignment horizontal="center" vertical="center"/>
    </xf>
    <xf numFmtId="10" fontId="12" fillId="0" borderId="38" xfId="1" applyNumberFormat="1" applyFont="1" applyBorder="1" applyAlignment="1" applyProtection="1">
      <alignment horizontal="center" vertical="center"/>
    </xf>
    <xf numFmtId="4" fontId="10" fillId="0" borderId="42" xfId="0" applyNumberFormat="1" applyFont="1" applyBorder="1" applyAlignment="1">
      <alignment vertical="center"/>
    </xf>
    <xf numFmtId="10" fontId="10" fillId="0" borderId="19" xfId="2" applyNumberFormat="1" applyFont="1" applyBorder="1" applyAlignment="1" applyProtection="1">
      <alignment horizontal="center" vertical="center"/>
    </xf>
    <xf numFmtId="4" fontId="12" fillId="0" borderId="5" xfId="0" applyNumberFormat="1" applyFont="1" applyBorder="1" applyAlignment="1">
      <alignment vertical="center"/>
    </xf>
    <xf numFmtId="9" fontId="12" fillId="0" borderId="35" xfId="2" applyFont="1" applyBorder="1" applyAlignment="1" applyProtection="1">
      <alignment vertical="center"/>
    </xf>
    <xf numFmtId="9" fontId="12" fillId="0" borderId="35" xfId="2" applyFont="1" applyBorder="1" applyAlignment="1" applyProtection="1">
      <alignment horizontal="center" vertical="center"/>
    </xf>
    <xf numFmtId="4" fontId="10" fillId="0" borderId="44" xfId="0" applyNumberFormat="1" applyFont="1" applyBorder="1" applyAlignment="1">
      <alignment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left" vertical="center" wrapText="1"/>
    </xf>
    <xf numFmtId="166" fontId="0" fillId="0" borderId="0" xfId="0" applyNumberFormat="1" applyBorder="1"/>
    <xf numFmtId="0" fontId="12" fillId="0" borderId="21" xfId="0" applyFont="1" applyBorder="1" applyAlignment="1">
      <alignment horizontal="center" vertical="center"/>
    </xf>
    <xf numFmtId="49" fontId="12" fillId="0" borderId="21" xfId="0" applyNumberFormat="1" applyFont="1" applyBorder="1" applyAlignment="1">
      <alignment horizontal="left" vertical="center" wrapText="1"/>
    </xf>
    <xf numFmtId="166" fontId="12" fillId="0" borderId="21" xfId="0" applyNumberFormat="1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/>
    </xf>
    <xf numFmtId="49" fontId="12" fillId="0" borderId="29" xfId="0" applyNumberFormat="1" applyFont="1" applyBorder="1" applyAlignment="1">
      <alignment horizontal="left" vertical="center" wrapText="1"/>
    </xf>
    <xf numFmtId="166" fontId="12" fillId="0" borderId="29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/>
    </xf>
    <xf numFmtId="0" fontId="10" fillId="0" borderId="41" xfId="0" applyFont="1" applyBorder="1" applyAlignment="1">
      <alignment horizontal="left" vertical="center"/>
    </xf>
    <xf numFmtId="0" fontId="10" fillId="0" borderId="43" xfId="0" applyFont="1" applyBorder="1" applyAlignment="1">
      <alignment horizontal="left" vertical="center"/>
    </xf>
  </cellXfs>
  <cellStyles count="4">
    <cellStyle name="Normal" xfId="0" builtinId="0"/>
    <cellStyle name="Percentagem" xfId="2" builtinId="5"/>
    <cellStyle name="TableStyleLight1" xfId="3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D7D31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9"/>
  <sheetViews>
    <sheetView tabSelected="1" zoomScale="40" zoomScaleNormal="40" workbookViewId="0"/>
  </sheetViews>
  <sheetFormatPr defaultRowHeight="15" x14ac:dyDescent="0.25"/>
  <cols>
    <col min="1" max="1" width="11"/>
    <col min="2" max="2" width="92.140625"/>
    <col min="3" max="3" width="12.28515625"/>
    <col min="4" max="4" width="15.28515625"/>
    <col min="5" max="5" width="18"/>
    <col min="6" max="6" width="19.5703125"/>
    <col min="7" max="7" width="18.7109375"/>
    <col min="8" max="8" width="25.5703125"/>
    <col min="9" max="9" width="21.42578125"/>
    <col min="10" max="10" width="18"/>
    <col min="11" max="11" width="19"/>
    <col min="12" max="12" width="23.140625"/>
    <col min="13" max="13" width="15.28515625"/>
    <col min="14" max="14" width="8.7109375"/>
    <col min="15" max="15" width="27.28515625"/>
    <col min="16" max="16" width="8.7109375"/>
    <col min="17" max="17" width="9.28515625"/>
    <col min="18" max="18" width="23.85546875"/>
    <col min="19" max="1025" width="8.7109375"/>
  </cols>
  <sheetData>
    <row r="1" spans="1:25" ht="46.35" customHeight="1" x14ac:dyDescent="0.25"/>
    <row r="2" spans="1:25" ht="46.35" customHeight="1" x14ac:dyDescent="0.25"/>
    <row r="3" spans="1:25" ht="46.35" customHeight="1" x14ac:dyDescent="0.25"/>
    <row r="4" spans="1:25" ht="46.35" customHeight="1" x14ac:dyDescent="0.25"/>
    <row r="5" spans="1:25" ht="15.75" customHeight="1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25" ht="15.75" customHeight="1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25" ht="17.25" customHeight="1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25" ht="4.5" customHeight="1" x14ac:dyDescent="0.4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25" ht="33" x14ac:dyDescent="0.25">
      <c r="A9" s="12" t="s">
        <v>0</v>
      </c>
      <c r="B9" s="12"/>
      <c r="C9" s="12"/>
      <c r="D9" s="12"/>
      <c r="E9" s="12"/>
      <c r="F9" s="12"/>
      <c r="G9" s="12"/>
      <c r="H9" s="12"/>
      <c r="I9" s="15" t="s">
        <v>1</v>
      </c>
      <c r="J9" s="16">
        <v>0</v>
      </c>
      <c r="K9" s="15"/>
      <c r="L9" s="15"/>
      <c r="M9" s="15"/>
    </row>
    <row r="10" spans="1:25" ht="27" x14ac:dyDescent="0.25">
      <c r="A10" s="11" t="s">
        <v>2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25" ht="69" customHeight="1" x14ac:dyDescent="0.25">
      <c r="A11" s="10" t="s">
        <v>3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1:25" ht="25.5" x14ac:dyDescent="0.35">
      <c r="A12" s="9" t="s">
        <v>4</v>
      </c>
      <c r="B12" s="9" t="s">
        <v>5</v>
      </c>
      <c r="C12" s="9" t="s">
        <v>6</v>
      </c>
      <c r="D12" s="9" t="s">
        <v>7</v>
      </c>
      <c r="E12" s="8" t="s">
        <v>8</v>
      </c>
      <c r="F12" s="8"/>
      <c r="G12" s="8"/>
      <c r="H12" s="9" t="s">
        <v>9</v>
      </c>
      <c r="I12" s="7" t="s">
        <v>10</v>
      </c>
      <c r="J12" s="7"/>
      <c r="K12" s="7"/>
      <c r="L12" s="6" t="s">
        <v>9</v>
      </c>
      <c r="M12" s="6" t="s">
        <v>11</v>
      </c>
    </row>
    <row r="13" spans="1:25" ht="25.5" x14ac:dyDescent="0.35">
      <c r="A13" s="9"/>
      <c r="B13" s="9"/>
      <c r="C13" s="9"/>
      <c r="D13" s="9"/>
      <c r="E13" s="17" t="s">
        <v>12</v>
      </c>
      <c r="F13" s="18" t="s">
        <v>13</v>
      </c>
      <c r="G13" s="19" t="s">
        <v>14</v>
      </c>
      <c r="H13" s="9"/>
      <c r="I13" s="17" t="s">
        <v>12</v>
      </c>
      <c r="J13" s="18" t="s">
        <v>13</v>
      </c>
      <c r="K13" s="19" t="s">
        <v>14</v>
      </c>
      <c r="L13" s="6"/>
      <c r="M13" s="6"/>
    </row>
    <row r="14" spans="1:25" s="20" customFormat="1" ht="31.5" customHeight="1" x14ac:dyDescent="0.3">
      <c r="A14" s="5" t="s">
        <v>15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O14"/>
      <c r="P14"/>
      <c r="Q14"/>
      <c r="R14"/>
      <c r="S14"/>
      <c r="T14"/>
      <c r="U14"/>
      <c r="V14" s="21"/>
      <c r="W14" s="21"/>
      <c r="X14" s="21"/>
      <c r="Y14" s="21"/>
    </row>
    <row r="15" spans="1:25" ht="86.25" customHeight="1" x14ac:dyDescent="0.25">
      <c r="A15" s="22">
        <v>1</v>
      </c>
      <c r="B15" s="23" t="s">
        <v>16</v>
      </c>
      <c r="C15" s="22" t="s">
        <v>17</v>
      </c>
      <c r="D15" s="24">
        <v>0</v>
      </c>
      <c r="E15" s="25">
        <v>0</v>
      </c>
      <c r="F15" s="26">
        <v>0</v>
      </c>
      <c r="H15" s="27">
        <f>ROUND(G15*D15,2)</f>
        <v>0</v>
      </c>
      <c r="I15" s="25">
        <f>(E15*$J$9)+E15</f>
        <v>0</v>
      </c>
      <c r="J15" s="26">
        <f>(F15*$J$9)+F15</f>
        <v>0</v>
      </c>
      <c r="K15" s="28">
        <f>ROUND(G15*$J$9,2)+G15</f>
        <v>0</v>
      </c>
      <c r="L15" s="29">
        <f>ROUND(K15*D15,2)</f>
        <v>0</v>
      </c>
      <c r="M15" s="30">
        <v>0</v>
      </c>
    </row>
    <row r="16" spans="1:25" ht="25.5" x14ac:dyDescent="0.25">
      <c r="A16" s="5" t="s">
        <v>18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ht="90" customHeight="1" x14ac:dyDescent="0.25">
      <c r="A17" s="31">
        <v>2</v>
      </c>
      <c r="B17" s="32" t="s">
        <v>19</v>
      </c>
      <c r="C17" s="31" t="s">
        <v>20</v>
      </c>
      <c r="D17" s="33">
        <v>0</v>
      </c>
      <c r="E17" s="34">
        <v>0</v>
      </c>
      <c r="F17" s="35">
        <v>0</v>
      </c>
      <c r="G17" s="36">
        <v>0</v>
      </c>
      <c r="H17" s="37">
        <f t="shared" ref="H17:H25" si="0">ROUND(G17*D17,2)</f>
        <v>0</v>
      </c>
      <c r="I17" s="34">
        <f t="shared" ref="I17:I25" si="1">(E17*$J$9)+E17</f>
        <v>0</v>
      </c>
      <c r="J17" s="35">
        <f t="shared" ref="J17:J25" si="2">(F17*$J$9)+F17</f>
        <v>0</v>
      </c>
      <c r="K17" s="37">
        <f t="shared" ref="K17:K25" si="3">ROUND(G17*$J$9,2)+G17</f>
        <v>0</v>
      </c>
      <c r="L17" s="37">
        <f t="shared" ref="L17:L25" si="4">ROUND(K17*D17,2)</f>
        <v>0</v>
      </c>
      <c r="M17" s="38">
        <v>0</v>
      </c>
    </row>
    <row r="18" spans="1:13" ht="105" x14ac:dyDescent="0.25">
      <c r="A18" s="39">
        <v>3</v>
      </c>
      <c r="B18" s="40" t="s">
        <v>21</v>
      </c>
      <c r="C18" s="39" t="s">
        <v>20</v>
      </c>
      <c r="D18" s="41">
        <v>0</v>
      </c>
      <c r="E18" s="42">
        <f>G18*0.4</f>
        <v>0</v>
      </c>
      <c r="F18" s="27">
        <f>G18*0.6</f>
        <v>0</v>
      </c>
      <c r="G18" s="43">
        <v>0</v>
      </c>
      <c r="H18" s="27">
        <f t="shared" si="0"/>
        <v>0</v>
      </c>
      <c r="I18" s="42">
        <f t="shared" si="1"/>
        <v>0</v>
      </c>
      <c r="J18" s="27">
        <f t="shared" si="2"/>
        <v>0</v>
      </c>
      <c r="K18" s="27">
        <f t="shared" si="3"/>
        <v>0</v>
      </c>
      <c r="L18" s="27">
        <f t="shared" si="4"/>
        <v>0</v>
      </c>
      <c r="M18" s="44">
        <v>0</v>
      </c>
    </row>
    <row r="19" spans="1:13" ht="86.25" customHeight="1" x14ac:dyDescent="0.25">
      <c r="A19" s="45">
        <v>4</v>
      </c>
      <c r="B19" s="46" t="s">
        <v>22</v>
      </c>
      <c r="C19" s="45" t="s">
        <v>20</v>
      </c>
      <c r="D19" s="47">
        <v>0</v>
      </c>
      <c r="E19" s="48">
        <f>0.4*G19</f>
        <v>0</v>
      </c>
      <c r="F19" s="37">
        <f>0.6*G19</f>
        <v>0</v>
      </c>
      <c r="G19" s="49">
        <v>0</v>
      </c>
      <c r="H19" s="37">
        <f t="shared" si="0"/>
        <v>0</v>
      </c>
      <c r="I19" s="48">
        <f t="shared" si="1"/>
        <v>0</v>
      </c>
      <c r="J19" s="37">
        <f t="shared" si="2"/>
        <v>0</v>
      </c>
      <c r="K19" s="37">
        <f t="shared" si="3"/>
        <v>0</v>
      </c>
      <c r="L19" s="37">
        <f t="shared" si="4"/>
        <v>0</v>
      </c>
      <c r="M19" s="50">
        <v>0</v>
      </c>
    </row>
    <row r="20" spans="1:13" ht="78.75" x14ac:dyDescent="0.25">
      <c r="A20" s="45">
        <v>5</v>
      </c>
      <c r="B20" s="32" t="s">
        <v>23</v>
      </c>
      <c r="C20" s="45" t="s">
        <v>20</v>
      </c>
      <c r="D20" s="51">
        <v>0</v>
      </c>
      <c r="E20" s="48">
        <f>G20*0.4</f>
        <v>0</v>
      </c>
      <c r="F20" s="37">
        <f>G20*0.6</f>
        <v>0</v>
      </c>
      <c r="G20" s="49">
        <v>0</v>
      </c>
      <c r="H20" s="37">
        <f t="shared" si="0"/>
        <v>0</v>
      </c>
      <c r="I20" s="48">
        <f t="shared" si="1"/>
        <v>0</v>
      </c>
      <c r="J20" s="37">
        <f t="shared" si="2"/>
        <v>0</v>
      </c>
      <c r="K20" s="37">
        <f t="shared" si="3"/>
        <v>0</v>
      </c>
      <c r="L20" s="37">
        <f t="shared" si="4"/>
        <v>0</v>
      </c>
      <c r="M20" s="44">
        <v>0</v>
      </c>
    </row>
    <row r="21" spans="1:13" ht="86.25" customHeight="1" x14ac:dyDescent="0.25">
      <c r="A21" s="45">
        <v>6</v>
      </c>
      <c r="B21" s="46" t="s">
        <v>24</v>
      </c>
      <c r="C21" s="45" t="s">
        <v>20</v>
      </c>
      <c r="D21" s="47">
        <v>0</v>
      </c>
      <c r="E21" s="48">
        <f>0.4*G21</f>
        <v>0</v>
      </c>
      <c r="F21" s="37">
        <f>0.6*G21</f>
        <v>0</v>
      </c>
      <c r="G21" s="49">
        <v>0</v>
      </c>
      <c r="H21" s="37">
        <f t="shared" si="0"/>
        <v>0</v>
      </c>
      <c r="I21" s="48">
        <f t="shared" si="1"/>
        <v>0</v>
      </c>
      <c r="J21" s="37">
        <f t="shared" si="2"/>
        <v>0</v>
      </c>
      <c r="K21" s="37">
        <f t="shared" si="3"/>
        <v>0</v>
      </c>
      <c r="L21" s="37">
        <f t="shared" si="4"/>
        <v>0</v>
      </c>
      <c r="M21" s="44">
        <v>0</v>
      </c>
    </row>
    <row r="22" spans="1:13" ht="105" x14ac:dyDescent="0.25">
      <c r="A22" s="39">
        <v>7</v>
      </c>
      <c r="B22" s="40" t="s">
        <v>25</v>
      </c>
      <c r="C22" s="39" t="s">
        <v>20</v>
      </c>
      <c r="D22" s="41">
        <v>0</v>
      </c>
      <c r="E22" s="42">
        <f>G22*0.4</f>
        <v>0</v>
      </c>
      <c r="F22" s="27">
        <f>G22*0.6</f>
        <v>0</v>
      </c>
      <c r="G22" s="43">
        <v>0</v>
      </c>
      <c r="H22" s="27">
        <f t="shared" si="0"/>
        <v>0</v>
      </c>
      <c r="I22" s="42">
        <f t="shared" si="1"/>
        <v>0</v>
      </c>
      <c r="J22" s="27">
        <f t="shared" si="2"/>
        <v>0</v>
      </c>
      <c r="K22" s="27">
        <f t="shared" si="3"/>
        <v>0</v>
      </c>
      <c r="L22" s="27">
        <f t="shared" si="4"/>
        <v>0</v>
      </c>
      <c r="M22" s="44">
        <v>0</v>
      </c>
    </row>
    <row r="23" spans="1:13" ht="105" x14ac:dyDescent="0.25">
      <c r="A23" s="39">
        <v>8</v>
      </c>
      <c r="B23" s="40" t="s">
        <v>26</v>
      </c>
      <c r="C23" s="39" t="s">
        <v>20</v>
      </c>
      <c r="D23" s="41">
        <v>0</v>
      </c>
      <c r="E23" s="42">
        <f>G23*0.4</f>
        <v>0</v>
      </c>
      <c r="F23" s="27">
        <f>G23*0.6</f>
        <v>0</v>
      </c>
      <c r="G23" s="43">
        <v>0</v>
      </c>
      <c r="H23" s="27">
        <f t="shared" si="0"/>
        <v>0</v>
      </c>
      <c r="I23" s="42">
        <f t="shared" si="1"/>
        <v>0</v>
      </c>
      <c r="J23" s="27">
        <f t="shared" si="2"/>
        <v>0</v>
      </c>
      <c r="K23" s="27">
        <f t="shared" si="3"/>
        <v>0</v>
      </c>
      <c r="L23" s="27">
        <f t="shared" si="4"/>
        <v>0</v>
      </c>
      <c r="M23" s="52">
        <v>0</v>
      </c>
    </row>
    <row r="24" spans="1:13" ht="76.150000000000006" customHeight="1" x14ac:dyDescent="0.25">
      <c r="A24" s="45">
        <v>9</v>
      </c>
      <c r="B24" s="46" t="s">
        <v>27</v>
      </c>
      <c r="C24" s="45" t="s">
        <v>20</v>
      </c>
      <c r="D24" s="47">
        <v>0</v>
      </c>
      <c r="E24" s="48">
        <f>G24*0.4</f>
        <v>0</v>
      </c>
      <c r="F24" s="37">
        <f>G24*0.6</f>
        <v>0</v>
      </c>
      <c r="G24" s="49">
        <v>0</v>
      </c>
      <c r="H24" s="37">
        <f t="shared" si="0"/>
        <v>0</v>
      </c>
      <c r="I24" s="48">
        <f t="shared" si="1"/>
        <v>0</v>
      </c>
      <c r="J24" s="37">
        <f t="shared" si="2"/>
        <v>0</v>
      </c>
      <c r="K24" s="37">
        <f t="shared" si="3"/>
        <v>0</v>
      </c>
      <c r="L24" s="37">
        <f t="shared" si="4"/>
        <v>0</v>
      </c>
      <c r="M24" s="53">
        <v>0</v>
      </c>
    </row>
    <row r="25" spans="1:13" ht="98.25" customHeight="1" x14ac:dyDescent="0.25">
      <c r="A25" s="39">
        <v>10</v>
      </c>
      <c r="B25" s="54" t="s">
        <v>28</v>
      </c>
      <c r="C25" s="55" t="s">
        <v>20</v>
      </c>
      <c r="D25" s="56">
        <v>0</v>
      </c>
      <c r="E25" s="57">
        <f>G25*0.4</f>
        <v>0</v>
      </c>
      <c r="F25" s="58">
        <f>G25*0.6</f>
        <v>0</v>
      </c>
      <c r="G25" s="59">
        <v>0</v>
      </c>
      <c r="H25" s="27">
        <f t="shared" si="0"/>
        <v>0</v>
      </c>
      <c r="I25" s="57">
        <f t="shared" si="1"/>
        <v>0</v>
      </c>
      <c r="J25" s="58">
        <f t="shared" si="2"/>
        <v>0</v>
      </c>
      <c r="K25" s="27">
        <f t="shared" si="3"/>
        <v>0</v>
      </c>
      <c r="L25" s="27">
        <f t="shared" si="4"/>
        <v>0</v>
      </c>
      <c r="M25" s="60">
        <v>0</v>
      </c>
    </row>
    <row r="26" spans="1:13" ht="25.5" x14ac:dyDescent="0.25">
      <c r="A26" s="5" t="s">
        <v>29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ht="131.25" x14ac:dyDescent="0.25">
      <c r="A27" s="22">
        <v>11</v>
      </c>
      <c r="B27" s="23" t="s">
        <v>30</v>
      </c>
      <c r="C27" s="22" t="s">
        <v>20</v>
      </c>
      <c r="D27" s="61">
        <v>0</v>
      </c>
      <c r="E27" s="25">
        <f>G27*0.4</f>
        <v>0</v>
      </c>
      <c r="F27" s="26">
        <f>G27*0.6</f>
        <v>0</v>
      </c>
      <c r="G27" s="28">
        <v>0</v>
      </c>
      <c r="H27" s="29">
        <f>G27*D27</f>
        <v>0</v>
      </c>
      <c r="I27" s="25">
        <f>(E27*$J$9)+E27</f>
        <v>0</v>
      </c>
      <c r="J27" s="26">
        <f>(F27*$J$9)+F27</f>
        <v>0</v>
      </c>
      <c r="K27" s="28">
        <f>ROUND(G27*$J$9,2)+G27</f>
        <v>0</v>
      </c>
      <c r="L27" s="29">
        <f>ROUND(K27*D27,2)</f>
        <v>0</v>
      </c>
      <c r="M27" s="30">
        <v>0</v>
      </c>
    </row>
    <row r="28" spans="1:13" ht="25.5" x14ac:dyDescent="0.25">
      <c r="A28" s="5">
        <v>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ht="192.6" customHeight="1" x14ac:dyDescent="0.25">
      <c r="A29" s="62">
        <v>12</v>
      </c>
      <c r="B29" s="63" t="s">
        <v>31</v>
      </c>
      <c r="C29" s="62" t="s">
        <v>20</v>
      </c>
      <c r="D29" s="64">
        <v>0</v>
      </c>
      <c r="E29" s="65">
        <f t="shared" ref="E29:E35" si="5">G29*0.4</f>
        <v>0</v>
      </c>
      <c r="F29" s="66">
        <f t="shared" ref="F29:F35" si="6">G29*0.6</f>
        <v>0</v>
      </c>
      <c r="G29" s="67">
        <v>0</v>
      </c>
      <c r="H29" s="68">
        <f t="shared" ref="H29:H35" si="7">G29*D29</f>
        <v>0</v>
      </c>
      <c r="I29" s="65">
        <f t="shared" ref="I29:J35" si="8">(E29*$J$9)+E29</f>
        <v>0</v>
      </c>
      <c r="J29" s="66">
        <f t="shared" si="8"/>
        <v>0</v>
      </c>
      <c r="K29" s="27">
        <f t="shared" ref="K29:K35" si="9">ROUND(G29*$J$9,2)+G29</f>
        <v>0</v>
      </c>
      <c r="L29" s="29">
        <f t="shared" ref="L29:L35" si="10">ROUND(K29*D29,2)</f>
        <v>0</v>
      </c>
      <c r="M29" s="69">
        <v>0</v>
      </c>
    </row>
    <row r="30" spans="1:13" ht="65.25" customHeight="1" x14ac:dyDescent="0.25">
      <c r="A30" s="62">
        <v>13</v>
      </c>
      <c r="B30" s="40" t="s">
        <v>32</v>
      </c>
      <c r="C30" s="39" t="s">
        <v>20</v>
      </c>
      <c r="D30" s="70">
        <v>0</v>
      </c>
      <c r="E30" s="42">
        <f t="shared" si="5"/>
        <v>0</v>
      </c>
      <c r="F30" s="27">
        <f t="shared" si="6"/>
        <v>0</v>
      </c>
      <c r="G30" s="43">
        <v>0</v>
      </c>
      <c r="H30" s="71">
        <f t="shared" si="7"/>
        <v>0</v>
      </c>
      <c r="I30" s="42">
        <f t="shared" si="8"/>
        <v>0</v>
      </c>
      <c r="J30" s="27">
        <f t="shared" si="8"/>
        <v>0</v>
      </c>
      <c r="K30" s="27">
        <f t="shared" si="9"/>
        <v>0</v>
      </c>
      <c r="L30" s="29">
        <f t="shared" si="10"/>
        <v>0</v>
      </c>
      <c r="M30" s="52">
        <v>0</v>
      </c>
    </row>
    <row r="31" spans="1:13" ht="79.150000000000006" customHeight="1" x14ac:dyDescent="0.25">
      <c r="A31" s="62">
        <v>14</v>
      </c>
      <c r="B31" s="54" t="s">
        <v>33</v>
      </c>
      <c r="C31" s="55" t="s">
        <v>34</v>
      </c>
      <c r="D31" s="72">
        <v>0</v>
      </c>
      <c r="E31" s="42">
        <f t="shared" si="5"/>
        <v>0</v>
      </c>
      <c r="F31" s="27">
        <f t="shared" si="6"/>
        <v>0</v>
      </c>
      <c r="G31" s="43">
        <v>0</v>
      </c>
      <c r="H31" s="71">
        <f t="shared" si="7"/>
        <v>0</v>
      </c>
      <c r="I31" s="42">
        <f t="shared" si="8"/>
        <v>0</v>
      </c>
      <c r="J31" s="27">
        <f t="shared" si="8"/>
        <v>0</v>
      </c>
      <c r="K31" s="27">
        <f t="shared" si="9"/>
        <v>0</v>
      </c>
      <c r="L31" s="29">
        <f t="shared" si="10"/>
        <v>0</v>
      </c>
      <c r="M31" s="52">
        <v>0</v>
      </c>
    </row>
    <row r="32" spans="1:13" ht="57.75" customHeight="1" x14ac:dyDescent="0.25">
      <c r="A32" s="62">
        <v>15</v>
      </c>
      <c r="B32" s="54" t="s">
        <v>35</v>
      </c>
      <c r="C32" s="55" t="s">
        <v>34</v>
      </c>
      <c r="D32" s="72">
        <v>0</v>
      </c>
      <c r="E32" s="42">
        <f t="shared" si="5"/>
        <v>0</v>
      </c>
      <c r="F32" s="27">
        <f t="shared" si="6"/>
        <v>0</v>
      </c>
      <c r="G32" s="43">
        <v>0</v>
      </c>
      <c r="H32" s="71">
        <f t="shared" si="7"/>
        <v>0</v>
      </c>
      <c r="I32" s="42">
        <f t="shared" si="8"/>
        <v>0</v>
      </c>
      <c r="J32" s="27">
        <f t="shared" si="8"/>
        <v>0</v>
      </c>
      <c r="K32" s="27">
        <f t="shared" si="9"/>
        <v>0</v>
      </c>
      <c r="L32" s="29">
        <f t="shared" si="10"/>
        <v>0</v>
      </c>
      <c r="M32" s="52">
        <v>0</v>
      </c>
    </row>
    <row r="33" spans="1:13" ht="52.5" x14ac:dyDescent="0.25">
      <c r="A33" s="62">
        <v>16</v>
      </c>
      <c r="B33" s="54" t="s">
        <v>36</v>
      </c>
      <c r="C33" s="55" t="s">
        <v>17</v>
      </c>
      <c r="D33" s="72">
        <v>0</v>
      </c>
      <c r="E33" s="42">
        <f t="shared" si="5"/>
        <v>0</v>
      </c>
      <c r="F33" s="27">
        <f t="shared" si="6"/>
        <v>0</v>
      </c>
      <c r="G33" s="43">
        <v>0</v>
      </c>
      <c r="H33" s="71">
        <f t="shared" si="7"/>
        <v>0</v>
      </c>
      <c r="I33" s="42">
        <f t="shared" si="8"/>
        <v>0</v>
      </c>
      <c r="J33" s="27">
        <f t="shared" si="8"/>
        <v>0</v>
      </c>
      <c r="K33" s="27">
        <f t="shared" si="9"/>
        <v>0</v>
      </c>
      <c r="L33" s="29">
        <f t="shared" si="10"/>
        <v>0</v>
      </c>
      <c r="M33" s="52">
        <v>0</v>
      </c>
    </row>
    <row r="34" spans="1:13" ht="52.5" x14ac:dyDescent="0.25">
      <c r="A34" s="62">
        <v>17</v>
      </c>
      <c r="B34" s="54" t="s">
        <v>37</v>
      </c>
      <c r="C34" s="55" t="s">
        <v>17</v>
      </c>
      <c r="D34" s="72">
        <v>0</v>
      </c>
      <c r="E34" s="42">
        <f t="shared" si="5"/>
        <v>0</v>
      </c>
      <c r="F34" s="27">
        <f t="shared" si="6"/>
        <v>0</v>
      </c>
      <c r="G34" s="43">
        <v>0</v>
      </c>
      <c r="H34" s="71">
        <f t="shared" si="7"/>
        <v>0</v>
      </c>
      <c r="I34" s="42">
        <f t="shared" si="8"/>
        <v>0</v>
      </c>
      <c r="J34" s="27">
        <f t="shared" si="8"/>
        <v>0</v>
      </c>
      <c r="K34" s="27">
        <f t="shared" si="9"/>
        <v>0</v>
      </c>
      <c r="L34" s="29">
        <f t="shared" si="10"/>
        <v>0</v>
      </c>
      <c r="M34" s="52">
        <v>0</v>
      </c>
    </row>
    <row r="35" spans="1:13" ht="26.25" x14ac:dyDescent="0.25">
      <c r="A35" s="62">
        <v>18</v>
      </c>
      <c r="B35" s="54" t="s">
        <v>38</v>
      </c>
      <c r="C35" s="55" t="s">
        <v>39</v>
      </c>
      <c r="D35" s="72">
        <v>0</v>
      </c>
      <c r="E35" s="57">
        <f t="shared" si="5"/>
        <v>0</v>
      </c>
      <c r="F35" s="58">
        <f t="shared" si="6"/>
        <v>0</v>
      </c>
      <c r="G35" s="59">
        <v>0</v>
      </c>
      <c r="H35" s="73">
        <f t="shared" si="7"/>
        <v>0</v>
      </c>
      <c r="I35" s="57">
        <f t="shared" si="8"/>
        <v>0</v>
      </c>
      <c r="J35" s="58">
        <f t="shared" si="8"/>
        <v>0</v>
      </c>
      <c r="K35" s="27">
        <f t="shared" si="9"/>
        <v>0</v>
      </c>
      <c r="L35" s="29">
        <f t="shared" si="10"/>
        <v>0</v>
      </c>
      <c r="M35" s="60">
        <v>0</v>
      </c>
    </row>
    <row r="36" spans="1:13" ht="25.5" x14ac:dyDescent="0.25">
      <c r="A36" s="5" t="s">
        <v>40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ht="52.5" x14ac:dyDescent="0.25">
      <c r="A37" s="74">
        <v>19</v>
      </c>
      <c r="B37" s="75" t="s">
        <v>41</v>
      </c>
      <c r="C37" s="74" t="s">
        <v>20</v>
      </c>
      <c r="D37" s="76">
        <v>0</v>
      </c>
      <c r="E37" s="65">
        <f>G37*0.4</f>
        <v>0</v>
      </c>
      <c r="F37" s="66">
        <f>G37*0.6</f>
        <v>0</v>
      </c>
      <c r="G37" s="67">
        <v>0</v>
      </c>
      <c r="H37" s="68">
        <f>G37*D37</f>
        <v>0</v>
      </c>
      <c r="I37" s="65">
        <f>(E37*$J$9)+E37</f>
        <v>0</v>
      </c>
      <c r="J37" s="66">
        <f>(F37*$J$9)+F37</f>
        <v>0</v>
      </c>
      <c r="K37" s="28">
        <f>ROUND(G37*$J$9,2)+G37</f>
        <v>0</v>
      </c>
      <c r="L37" s="29">
        <f>ROUND(K37*D37,2)</f>
        <v>0</v>
      </c>
      <c r="M37" s="77">
        <v>0</v>
      </c>
    </row>
    <row r="38" spans="1:13" ht="26.25" x14ac:dyDescent="0.4">
      <c r="A38" s="78"/>
      <c r="B38" s="79" t="s">
        <v>42</v>
      </c>
      <c r="C38" s="4"/>
      <c r="D38" s="4"/>
      <c r="E38" s="4"/>
      <c r="F38" s="4"/>
      <c r="G38" s="4"/>
      <c r="H38" s="80">
        <f>SUM(H15:H37)</f>
        <v>0</v>
      </c>
      <c r="I38" s="4"/>
      <c r="J38" s="4"/>
      <c r="K38" s="4"/>
      <c r="L38" s="81">
        <f>SUM(L15:L37)</f>
        <v>0</v>
      </c>
      <c r="M38" s="82">
        <v>0</v>
      </c>
    </row>
    <row r="39" spans="1:13" ht="25.5" customHeight="1" x14ac:dyDescent="0.25"/>
    <row r="40" spans="1:13" ht="25.5" customHeight="1" x14ac:dyDescent="0.25"/>
    <row r="41" spans="1:13" ht="25.5" customHeight="1" x14ac:dyDescent="0.25"/>
    <row r="45" spans="1:13" ht="33.75" customHeight="1" x14ac:dyDescent="0.25"/>
    <row r="47" spans="1:13" ht="25.35" customHeight="1" x14ac:dyDescent="0.25"/>
    <row r="49" ht="18" customHeight="1" x14ac:dyDescent="0.25"/>
  </sheetData>
  <mergeCells count="21">
    <mergeCell ref="A16:M16"/>
    <mergeCell ref="A26:M26"/>
    <mergeCell ref="A28:M28"/>
    <mergeCell ref="A36:M36"/>
    <mergeCell ref="C38:G38"/>
    <mergeCell ref="I38:K38"/>
    <mergeCell ref="H12:H13"/>
    <mergeCell ref="I12:K12"/>
    <mergeCell ref="L12:L13"/>
    <mergeCell ref="M12:M13"/>
    <mergeCell ref="A14:M14"/>
    <mergeCell ref="A12:A13"/>
    <mergeCell ref="B12:B13"/>
    <mergeCell ref="C12:C13"/>
    <mergeCell ref="D12:D13"/>
    <mergeCell ref="E12:G12"/>
    <mergeCell ref="A5:M7"/>
    <mergeCell ref="A8:M8"/>
    <mergeCell ref="A9:H9"/>
    <mergeCell ref="A10:M10"/>
    <mergeCell ref="A11:M11"/>
  </mergeCells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opLeftCell="A10" zoomScaleNormal="100" workbookViewId="0">
      <selection activeCell="K32" sqref="K32"/>
    </sheetView>
  </sheetViews>
  <sheetFormatPr defaultRowHeight="15" x14ac:dyDescent="0.25"/>
  <cols>
    <col min="1" max="1" width="8.7109375"/>
    <col min="2" max="2" width="45.7109375"/>
    <col min="3" max="4" width="12.7109375"/>
    <col min="5" max="5" width="8.7109375"/>
    <col min="6" max="6" width="12.7109375"/>
    <col min="7" max="7" width="8.7109375"/>
    <col min="8" max="8" width="12.7109375"/>
    <col min="9" max="9" width="8.7109375"/>
    <col min="10" max="10" width="11"/>
    <col min="11" max="11" width="7.7109375"/>
    <col min="12" max="1025" width="8.7109375"/>
  </cols>
  <sheetData>
    <row r="1" spans="1:11" ht="48.75" customHeight="1" x14ac:dyDescent="0.25">
      <c r="A1" s="3" t="s">
        <v>43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6.5" customHeight="1" x14ac:dyDescent="0.25">
      <c r="A2" s="2" t="s">
        <v>44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6.5" customHeight="1" x14ac:dyDescent="0.25">
      <c r="A3" s="1" t="s">
        <v>4</v>
      </c>
      <c r="B3" s="1" t="s">
        <v>45</v>
      </c>
      <c r="C3" s="109" t="s">
        <v>46</v>
      </c>
      <c r="D3" s="1" t="s">
        <v>47</v>
      </c>
      <c r="E3" s="1"/>
      <c r="F3" s="1"/>
      <c r="G3" s="1"/>
      <c r="H3" s="1"/>
      <c r="I3" s="1"/>
      <c r="J3" s="1" t="s">
        <v>9</v>
      </c>
      <c r="K3" s="1"/>
    </row>
    <row r="4" spans="1:11" ht="16.5" customHeight="1" x14ac:dyDescent="0.25">
      <c r="A4" s="1"/>
      <c r="B4" s="1"/>
      <c r="C4" s="109"/>
      <c r="D4" s="110" t="s">
        <v>48</v>
      </c>
      <c r="E4" s="110"/>
      <c r="F4" s="110" t="s">
        <v>49</v>
      </c>
      <c r="G4" s="110"/>
      <c r="H4" s="110" t="s">
        <v>50</v>
      </c>
      <c r="I4" s="110"/>
      <c r="J4" s="1"/>
      <c r="K4" s="1"/>
    </row>
    <row r="5" spans="1:11" ht="16.5" customHeight="1" x14ac:dyDescent="0.25">
      <c r="A5" s="1"/>
      <c r="B5" s="1"/>
      <c r="C5" s="109"/>
      <c r="D5" s="83" t="s">
        <v>51</v>
      </c>
      <c r="E5" s="84" t="s">
        <v>11</v>
      </c>
      <c r="F5" s="83" t="s">
        <v>51</v>
      </c>
      <c r="G5" s="84" t="s">
        <v>11</v>
      </c>
      <c r="H5" s="83" t="s">
        <v>51</v>
      </c>
      <c r="I5" s="84" t="s">
        <v>11</v>
      </c>
      <c r="J5" s="85" t="s">
        <v>51</v>
      </c>
      <c r="K5" s="86" t="s">
        <v>11</v>
      </c>
    </row>
    <row r="6" spans="1:11" ht="16.5" customHeight="1" x14ac:dyDescent="0.25">
      <c r="A6" s="111" t="s">
        <v>52</v>
      </c>
      <c r="B6" s="112" t="s">
        <v>53</v>
      </c>
      <c r="C6" s="113">
        <f>Orçamento!L15+Orçamento!L17+Orçamento!L18+Orçamento!L19+Orçamento!L20+Orçamento!L21+Orçamento!L22+Orçamento!L23+Orçamento!L24+Orçamento!L25+Orçamento!L27</f>
        <v>0</v>
      </c>
      <c r="D6" s="87">
        <f>C6*E6</f>
        <v>0</v>
      </c>
      <c r="E6" s="88">
        <v>0</v>
      </c>
      <c r="F6" s="87">
        <f>C6*G6</f>
        <v>0</v>
      </c>
      <c r="G6" s="88">
        <v>0</v>
      </c>
      <c r="H6" s="87">
        <f>C6*I6</f>
        <v>0</v>
      </c>
      <c r="I6" s="88">
        <v>0</v>
      </c>
      <c r="J6" s="87">
        <f>D6+F6+H6</f>
        <v>0</v>
      </c>
      <c r="K6" s="88">
        <v>0</v>
      </c>
    </row>
    <row r="7" spans="1:11" ht="16.5" customHeight="1" x14ac:dyDescent="0.25">
      <c r="A7" s="111"/>
      <c r="B7" s="112"/>
      <c r="C7" s="113"/>
      <c r="D7" s="89"/>
      <c r="E7" s="90"/>
      <c r="F7" s="89"/>
      <c r="G7" s="90"/>
      <c r="H7" s="89"/>
      <c r="I7" s="91"/>
      <c r="J7" s="89"/>
      <c r="K7" s="91"/>
    </row>
    <row r="8" spans="1:11" ht="16.5" customHeight="1" x14ac:dyDescent="0.25">
      <c r="A8" s="114" t="s">
        <v>54</v>
      </c>
      <c r="B8" s="115" t="s">
        <v>55</v>
      </c>
      <c r="C8" s="113">
        <f>Orçamento!L29+Orçamento!L30</f>
        <v>0</v>
      </c>
      <c r="D8" s="92">
        <f>C8*E8</f>
        <v>0</v>
      </c>
      <c r="E8" s="93">
        <v>0</v>
      </c>
      <c r="F8" s="92">
        <f>C8*G8</f>
        <v>0</v>
      </c>
      <c r="G8" s="93">
        <v>0</v>
      </c>
      <c r="H8" s="92">
        <f>C8*I8</f>
        <v>0</v>
      </c>
      <c r="I8" s="93">
        <v>0</v>
      </c>
      <c r="J8" s="92">
        <f>D8+F8+H8</f>
        <v>0</v>
      </c>
      <c r="K8" s="93">
        <v>0</v>
      </c>
    </row>
    <row r="9" spans="1:11" ht="16.5" customHeight="1" x14ac:dyDescent="0.25">
      <c r="A9" s="114"/>
      <c r="B9" s="115"/>
      <c r="C9" s="113"/>
      <c r="D9" s="89"/>
      <c r="E9" s="90"/>
      <c r="F9" s="89"/>
      <c r="G9" s="90"/>
      <c r="H9" s="89"/>
      <c r="I9" s="91"/>
      <c r="J9" s="89"/>
      <c r="K9" s="91"/>
    </row>
    <row r="10" spans="1:11" ht="16.5" customHeight="1" x14ac:dyDescent="0.25">
      <c r="A10" s="114" t="s">
        <v>56</v>
      </c>
      <c r="B10" s="115" t="s">
        <v>57</v>
      </c>
      <c r="C10" s="116">
        <f>Orçamento!L31</f>
        <v>0</v>
      </c>
      <c r="D10" s="94">
        <f>C10*E10</f>
        <v>0</v>
      </c>
      <c r="E10" s="93">
        <v>0</v>
      </c>
      <c r="F10" s="92">
        <f>C10*G10</f>
        <v>0</v>
      </c>
      <c r="G10" s="93">
        <v>0</v>
      </c>
      <c r="H10" s="92">
        <f>C10*I10</f>
        <v>0</v>
      </c>
      <c r="I10" s="93">
        <v>0</v>
      </c>
      <c r="J10" s="92">
        <f>D10+F10+H10</f>
        <v>0</v>
      </c>
      <c r="K10" s="93">
        <v>0</v>
      </c>
    </row>
    <row r="11" spans="1:11" ht="16.5" customHeight="1" x14ac:dyDescent="0.25">
      <c r="A11" s="114"/>
      <c r="B11" s="115"/>
      <c r="C11" s="116"/>
      <c r="D11" s="89"/>
      <c r="E11" s="90"/>
      <c r="F11" s="89"/>
      <c r="G11" s="90"/>
      <c r="H11" s="89"/>
      <c r="I11" s="91"/>
      <c r="J11" s="89"/>
      <c r="K11" s="91"/>
    </row>
    <row r="12" spans="1:11" ht="16.5" customHeight="1" x14ac:dyDescent="0.25">
      <c r="A12" s="114" t="s">
        <v>58</v>
      </c>
      <c r="B12" s="115" t="s">
        <v>59</v>
      </c>
      <c r="C12" s="116">
        <f>Orçamento!L35</f>
        <v>0</v>
      </c>
      <c r="D12" s="92">
        <f>C12*E12</f>
        <v>0</v>
      </c>
      <c r="E12" s="95">
        <v>0</v>
      </c>
      <c r="F12" s="92">
        <f>C12*G12</f>
        <v>0</v>
      </c>
      <c r="G12" s="95">
        <v>0</v>
      </c>
      <c r="H12" s="92">
        <f>C12*I12</f>
        <v>0</v>
      </c>
      <c r="I12" s="95">
        <v>0</v>
      </c>
      <c r="J12" s="92">
        <f>F12+H12+D12</f>
        <v>0</v>
      </c>
      <c r="K12" s="96">
        <v>0</v>
      </c>
    </row>
    <row r="13" spans="1:11" ht="16.5" customHeight="1" x14ac:dyDescent="0.25">
      <c r="A13" s="114"/>
      <c r="B13" s="115"/>
      <c r="C13" s="116"/>
      <c r="D13" s="89"/>
      <c r="E13" s="90"/>
      <c r="F13" s="89"/>
      <c r="G13" s="90"/>
      <c r="H13" s="89"/>
      <c r="I13" s="91"/>
      <c r="J13" s="89"/>
      <c r="K13" s="91"/>
    </row>
    <row r="14" spans="1:11" ht="16.5" customHeight="1" x14ac:dyDescent="0.25">
      <c r="A14" s="114" t="s">
        <v>60</v>
      </c>
      <c r="B14" s="115" t="s">
        <v>35</v>
      </c>
      <c r="C14" s="116">
        <f>Orçamento!L32</f>
        <v>0</v>
      </c>
      <c r="D14" s="92">
        <f>C14*E14</f>
        <v>0</v>
      </c>
      <c r="E14" s="96">
        <v>0</v>
      </c>
      <c r="F14" s="92">
        <f>C14*G14</f>
        <v>0</v>
      </c>
      <c r="G14" s="95">
        <v>0</v>
      </c>
      <c r="H14" s="92">
        <f>C14*I14</f>
        <v>0</v>
      </c>
      <c r="I14" s="95">
        <v>0</v>
      </c>
      <c r="J14" s="92">
        <f>F14+H14+D14</f>
        <v>0</v>
      </c>
      <c r="K14" s="96">
        <v>0</v>
      </c>
    </row>
    <row r="15" spans="1:11" ht="16.5" customHeight="1" x14ac:dyDescent="0.25">
      <c r="A15" s="114"/>
      <c r="B15" s="115"/>
      <c r="C15" s="116"/>
      <c r="D15" s="89"/>
      <c r="E15" s="90"/>
      <c r="F15" s="89"/>
      <c r="G15" s="90"/>
      <c r="H15" s="89"/>
      <c r="I15" s="91"/>
      <c r="J15" s="89"/>
      <c r="K15" s="91"/>
    </row>
    <row r="16" spans="1:11" ht="16.5" customHeight="1" x14ac:dyDescent="0.25">
      <c r="A16" s="114" t="s">
        <v>61</v>
      </c>
      <c r="B16" s="115" t="s">
        <v>62</v>
      </c>
      <c r="C16" s="116">
        <f>Orçamento!L37</f>
        <v>0</v>
      </c>
      <c r="D16" s="92">
        <f>C16*E16</f>
        <v>0</v>
      </c>
      <c r="E16" s="93">
        <v>0</v>
      </c>
      <c r="F16" s="92">
        <f>C16*G16</f>
        <v>0</v>
      </c>
      <c r="G16" s="93">
        <v>0</v>
      </c>
      <c r="H16" s="92">
        <f>C16*I16</f>
        <v>0</v>
      </c>
      <c r="I16" s="93">
        <v>0</v>
      </c>
      <c r="J16" s="92">
        <f>D16+F16+H16</f>
        <v>0</v>
      </c>
      <c r="K16" s="93">
        <v>0</v>
      </c>
    </row>
    <row r="17" spans="1:11" ht="16.5" customHeight="1" x14ac:dyDescent="0.25">
      <c r="A17" s="114"/>
      <c r="B17" s="115"/>
      <c r="C17" s="116"/>
      <c r="D17" s="89"/>
      <c r="E17" s="90"/>
      <c r="F17" s="89"/>
      <c r="G17" s="90"/>
      <c r="H17" s="89"/>
      <c r="I17" s="91"/>
      <c r="J17" s="89"/>
      <c r="K17" s="91"/>
    </row>
    <row r="18" spans="1:11" ht="16.5" customHeight="1" x14ac:dyDescent="0.25">
      <c r="A18" s="114" t="s">
        <v>63</v>
      </c>
      <c r="B18" s="115" t="s">
        <v>64</v>
      </c>
      <c r="C18" s="116">
        <f>Orçamento!L33</f>
        <v>0</v>
      </c>
      <c r="D18" s="92">
        <f>C18*E18</f>
        <v>0</v>
      </c>
      <c r="E18" s="93">
        <v>0</v>
      </c>
      <c r="F18" s="92">
        <f>C18*G18</f>
        <v>0</v>
      </c>
      <c r="G18" s="93">
        <v>0</v>
      </c>
      <c r="H18" s="92">
        <f>C18*I18</f>
        <v>0</v>
      </c>
      <c r="I18" s="93">
        <v>0</v>
      </c>
      <c r="J18" s="92">
        <f>D18+F18+H18</f>
        <v>0</v>
      </c>
      <c r="K18" s="93">
        <v>0</v>
      </c>
    </row>
    <row r="19" spans="1:11" ht="16.5" customHeight="1" x14ac:dyDescent="0.25">
      <c r="A19" s="114"/>
      <c r="B19" s="115"/>
      <c r="C19" s="116"/>
      <c r="D19" s="89"/>
      <c r="E19" s="90"/>
      <c r="F19" s="89"/>
      <c r="G19" s="90"/>
      <c r="H19" s="89"/>
      <c r="I19" s="91"/>
      <c r="J19" s="89"/>
      <c r="K19" s="91"/>
    </row>
    <row r="20" spans="1:11" ht="16.5" customHeight="1" x14ac:dyDescent="0.25">
      <c r="A20" s="117" t="s">
        <v>65</v>
      </c>
      <c r="B20" s="118" t="s">
        <v>66</v>
      </c>
      <c r="C20" s="119">
        <f>Orçamento!L34</f>
        <v>0</v>
      </c>
      <c r="D20" s="97">
        <f>C20*E20</f>
        <v>0</v>
      </c>
      <c r="E20" s="98">
        <v>0</v>
      </c>
      <c r="F20" s="97">
        <f>C20*G20</f>
        <v>0</v>
      </c>
      <c r="G20" s="98">
        <v>0</v>
      </c>
      <c r="H20" s="97">
        <f>C20*I20</f>
        <v>0</v>
      </c>
      <c r="I20" s="98">
        <v>0</v>
      </c>
      <c r="J20" s="97">
        <f>D20+F20+H20</f>
        <v>0</v>
      </c>
      <c r="K20" s="98">
        <v>0</v>
      </c>
    </row>
    <row r="21" spans="1:11" ht="16.5" customHeight="1" x14ac:dyDescent="0.25">
      <c r="A21" s="117"/>
      <c r="B21" s="118"/>
      <c r="C21" s="119"/>
      <c r="D21" s="99"/>
      <c r="E21" s="100"/>
      <c r="F21" s="99"/>
      <c r="G21" s="100"/>
      <c r="H21" s="99"/>
      <c r="I21" s="101"/>
      <c r="J21" s="99"/>
      <c r="K21" s="101"/>
    </row>
    <row r="22" spans="1:11" ht="16.5" customHeight="1" x14ac:dyDescent="0.25">
      <c r="A22" s="120"/>
      <c r="B22" s="121" t="s">
        <v>67</v>
      </c>
      <c r="C22" s="121"/>
      <c r="D22" s="87">
        <f>SUM(D6:D21)</f>
        <v>0</v>
      </c>
      <c r="E22" s="102">
        <v>0</v>
      </c>
      <c r="F22" s="87">
        <f>SUM(F6:F21)</f>
        <v>0</v>
      </c>
      <c r="G22" s="88">
        <v>0</v>
      </c>
      <c r="H22" s="87">
        <f>SUM(H6:H21)</f>
        <v>0</v>
      </c>
      <c r="I22" s="88">
        <v>0</v>
      </c>
      <c r="J22" s="103">
        <f>SUM(J6:J21)</f>
        <v>0</v>
      </c>
      <c r="K22" s="104">
        <v>0</v>
      </c>
    </row>
    <row r="23" spans="1:11" ht="16.5" customHeight="1" x14ac:dyDescent="0.25">
      <c r="A23" s="120"/>
      <c r="B23" s="122" t="s">
        <v>68</v>
      </c>
      <c r="C23" s="122"/>
      <c r="D23" s="105">
        <f>D22</f>
        <v>0</v>
      </c>
      <c r="E23" s="106"/>
      <c r="F23" s="105">
        <f>D23+F22</f>
        <v>0</v>
      </c>
      <c r="G23" s="106"/>
      <c r="H23" s="105">
        <f>F23+H22</f>
        <v>0</v>
      </c>
      <c r="I23" s="107"/>
      <c r="J23" s="108"/>
      <c r="K23" s="107"/>
    </row>
    <row r="26" spans="1:11" ht="23.25" customHeight="1" x14ac:dyDescent="0.25"/>
  </sheetData>
  <mergeCells count="37">
    <mergeCell ref="A22:A23"/>
    <mergeCell ref="B22:C22"/>
    <mergeCell ref="B23:C23"/>
    <mergeCell ref="A18:A19"/>
    <mergeCell ref="B18:B19"/>
    <mergeCell ref="C18:C19"/>
    <mergeCell ref="A20:A21"/>
    <mergeCell ref="B20:B21"/>
    <mergeCell ref="C20:C21"/>
    <mergeCell ref="A14:A15"/>
    <mergeCell ref="B14:B15"/>
    <mergeCell ref="C14:C15"/>
    <mergeCell ref="A16:A17"/>
    <mergeCell ref="B16:B17"/>
    <mergeCell ref="C16:C17"/>
    <mergeCell ref="A10:A11"/>
    <mergeCell ref="B10:B11"/>
    <mergeCell ref="C10:C11"/>
    <mergeCell ref="A12:A13"/>
    <mergeCell ref="B12:B13"/>
    <mergeCell ref="C12:C13"/>
    <mergeCell ref="A6:A7"/>
    <mergeCell ref="B6:B7"/>
    <mergeCell ref="C6:C7"/>
    <mergeCell ref="A8:A9"/>
    <mergeCell ref="B8:B9"/>
    <mergeCell ref="C8:C9"/>
    <mergeCell ref="A1:K1"/>
    <mergeCell ref="A2:K2"/>
    <mergeCell ref="A3:A5"/>
    <mergeCell ref="B3:B5"/>
    <mergeCell ref="C3:C5"/>
    <mergeCell ref="D3:I3"/>
    <mergeCell ref="J3:K4"/>
    <mergeCell ref="D4:E4"/>
    <mergeCell ref="F4:G4"/>
    <mergeCell ref="H4:I4"/>
  </mergeCells>
  <pageMargins left="0.9" right="1.27986111111111" top="1.1499999999999999" bottom="1.1298611111111101" header="0.51180555555555496" footer="0.51180555555555496"/>
  <pageSetup paperSize="0" scale="0" firstPageNumber="0" fitToHeight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8</vt:i4>
      </vt:variant>
    </vt:vector>
  </HeadingPairs>
  <TitlesOfParts>
    <vt:vector size="10" baseType="lpstr">
      <vt:lpstr>Orçamento</vt:lpstr>
      <vt:lpstr>Cronograma</vt:lpstr>
      <vt:lpstr>Orçamento!Área_de_Impressão</vt:lpstr>
      <vt:lpstr>Orçamento!hmkghk</vt:lpstr>
      <vt:lpstr>Orçamento!Print_Area_0</vt:lpstr>
      <vt:lpstr>Orçamento!Print_Area_0_0</vt:lpstr>
      <vt:lpstr>Orçamento!Print_Area_0_0_0</vt:lpstr>
      <vt:lpstr>Orçamento!Print_Area_0_0_0_0</vt:lpstr>
      <vt:lpstr>Orçamento!Print_Area_0_0_0_0_0</vt:lpstr>
      <vt:lpstr>Orçamento!shshdfhdhd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</dc:creator>
  <cp:lastModifiedBy>Renato Moreira Mussi Filho</cp:lastModifiedBy>
  <cp:revision>0</cp:revision>
  <cp:lastPrinted>2017-04-12T09:55:59Z</cp:lastPrinted>
  <dcterms:created xsi:type="dcterms:W3CDTF">2016-06-30T11:47:08Z</dcterms:created>
  <dcterms:modified xsi:type="dcterms:W3CDTF">2017-04-12T17:49:04Z</dcterms:modified>
</cp:coreProperties>
</file>